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fatima_khomidi-matthes_giz_de1/Documents/Desktop/Liegenschaften/10011480 - Trinkwasseruntersuchung/"/>
    </mc:Choice>
  </mc:AlternateContent>
  <xr:revisionPtr revIDLastSave="13" documentId="13_ncr:1_{5D81FE70-9EAC-4384-8AE2-15A8BFD83007}" xr6:coauthVersionLast="47" xr6:coauthVersionMax="47" xr10:uidLastSave="{C0D3153B-C0AF-4F9D-AE31-7A514D225BEC}"/>
  <bookViews>
    <workbookView xWindow="-120" yWindow="-120" windowWidth="29040" windowHeight="15720" xr2:uid="{F97CF866-D58A-4653-845E-20564AA27995}"/>
  </bookViews>
  <sheets>
    <sheet name="Kostenkalkulation " sheetId="12" r:id="rId1"/>
  </sheets>
  <definedNames>
    <definedName name="_xlnm._FilterDatabase" localSheetId="0" hidden="1">'Kostenkalkulation '!$H$1:$H$32</definedName>
    <definedName name="_xlnm.Print_Area" localSheetId="0">'Kostenkalkulation '!$B$1:$M$30</definedName>
    <definedName name="_xlnm.Print_Titles" localSheetId="0">'Kostenkalkulation 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2" l="1"/>
  <c r="M16" i="12"/>
  <c r="O18" i="12"/>
  <c r="M18" i="12"/>
  <c r="M15" i="12"/>
  <c r="O26" i="12" l="1"/>
  <c r="B12" i="12"/>
  <c r="M21" i="12"/>
  <c r="M24" i="12"/>
  <c r="M25" i="12"/>
  <c r="M23" i="12"/>
  <c r="M22" i="12"/>
  <c r="M14" i="12"/>
  <c r="D21" i="12"/>
  <c r="O29" i="12"/>
  <c r="O30" i="12"/>
  <c r="O25" i="12"/>
  <c r="O24" i="12"/>
  <c r="O23" i="12"/>
  <c r="O22" i="12"/>
  <c r="O21" i="12"/>
  <c r="C14" i="12"/>
  <c r="B14" i="12" l="1"/>
  <c r="M26" i="12"/>
  <c r="C21" i="12"/>
  <c r="D22" i="12"/>
  <c r="D23" i="12" s="1"/>
  <c r="D24" i="12" s="1"/>
  <c r="D25" i="12" s="1"/>
  <c r="C22" i="12" l="1"/>
  <c r="C23" i="12" s="1"/>
  <c r="C24" i="12" s="1"/>
  <c r="C25" i="12" s="1"/>
  <c r="O14" i="12"/>
  <c r="M27" i="12" s="1"/>
  <c r="M28" i="12" s="1"/>
  <c r="B21" i="12" l="1"/>
  <c r="B22" i="12" l="1"/>
  <c r="B23" i="12" s="1"/>
  <c r="B24" i="12" s="1"/>
  <c r="B25" i="12" s="1"/>
  <c r="M29" i="12"/>
  <c r="M30" i="12" l="1"/>
</calcChain>
</file>

<file path=xl/sharedStrings.xml><?xml version="1.0" encoding="utf-8"?>
<sst xmlns="http://schemas.openxmlformats.org/spreadsheetml/2006/main" count="107" uniqueCount="57">
  <si>
    <t xml:space="preserve">Deutsche Gesellschaft für Internationale Zusammenarbeit (GIZ) GmbH </t>
  </si>
  <si>
    <t>Dag-Hammarskjöld-Weg 1–5</t>
  </si>
  <si>
    <t>D-65760 Eschborn</t>
  </si>
  <si>
    <t xml:space="preserve">Vergabenummer: </t>
  </si>
  <si>
    <t>Bitte füllen Sie die grün hinterlegten Felder aus.</t>
  </si>
  <si>
    <t>Vertragsnummer</t>
  </si>
  <si>
    <t>OZ</t>
  </si>
  <si>
    <t>Anzahl</t>
  </si>
  <si>
    <t>Einheit</t>
  </si>
  <si>
    <t>Position</t>
  </si>
  <si>
    <t xml:space="preserve">Beschreibung </t>
  </si>
  <si>
    <t>Intervall</t>
  </si>
  <si>
    <t>Typ</t>
  </si>
  <si>
    <t>EP</t>
  </si>
  <si>
    <t>GP</t>
  </si>
  <si>
    <t>Z.-Wertung</t>
  </si>
  <si>
    <t>Leistung</t>
  </si>
  <si>
    <t>Übergeordnete Leistungsbestandteile</t>
  </si>
  <si>
    <t>-</t>
  </si>
  <si>
    <t>Std.</t>
  </si>
  <si>
    <t>Stunden Facharbeiter:in</t>
  </si>
  <si>
    <t xml:space="preserve">Stundenlohn Regelarbeitszeit 
Mo.  -  Fr. 07:00 - 20:00 Uhr </t>
  </si>
  <si>
    <t>Bedarf</t>
  </si>
  <si>
    <t>optional</t>
  </si>
  <si>
    <t>Stunden mit Zuschlag für Nachtarbeit</t>
  </si>
  <si>
    <t>Zulage auf Stundelohn für die Zeit von 20:00 bis 07:00 Uhr</t>
  </si>
  <si>
    <t>Stunden mit Zuschlag für Arbeit am  Samstag</t>
  </si>
  <si>
    <t>Zulage auf Stundelohn für Samstage</t>
  </si>
  <si>
    <t>Stunden mit Zuschlag für Arbeiten an  Sonn- und Feiertagen</t>
  </si>
  <si>
    <t>Zulage auf Stundelohn für Sonn- und Feiertage</t>
  </si>
  <si>
    <t>Stck.</t>
  </si>
  <si>
    <t xml:space="preserve">Fahrten zum Leistungsort
</t>
  </si>
  <si>
    <t>Störungsbehebung</t>
  </si>
  <si>
    <t>45xxxxxxxx</t>
  </si>
  <si>
    <t xml:space="preserve">IBB Feldafing </t>
  </si>
  <si>
    <t>1.</t>
  </si>
  <si>
    <t>2.</t>
  </si>
  <si>
    <t>3.</t>
  </si>
  <si>
    <t>4.</t>
  </si>
  <si>
    <t>5.</t>
  </si>
  <si>
    <t xml:space="preserve">Angebotswert (netto) optionale Leistungen: </t>
  </si>
  <si>
    <t xml:space="preserve">Angebotswert (brutto) inklusive optionale Leistungen: </t>
  </si>
  <si>
    <t xml:space="preserve">quartalsmäßig </t>
  </si>
  <si>
    <t xml:space="preserve">Wartungen /
Vertragslaufzeit
</t>
  </si>
  <si>
    <t xml:space="preserve">Trinkwasseruntersuchung gem. TrinkwV 2023 am Standort Feldafing </t>
  </si>
  <si>
    <t xml:space="preserve">Stück </t>
  </si>
  <si>
    <t xml:space="preserve">Reaktionsprodukte </t>
  </si>
  <si>
    <t xml:space="preserve">Probeentnahmen /
Vertragslaufzeit
01.06.2026 - 31.12.2027 </t>
  </si>
  <si>
    <t>An- und Abfahrt des Probenehmers</t>
  </si>
  <si>
    <t xml:space="preserve">pro Quartal nur 1x abzurechnen 
</t>
  </si>
  <si>
    <t xml:space="preserve">Trinkwasseruntersuchung  gem. TrinkwV 2023-§20 (Liste zulässiger Aufbereitungsstoffe und Desinfektionsverfahren)
- Chlorat
</t>
  </si>
  <si>
    <t xml:space="preserve">Trinkwasseruntersuchung  gem. TrinkwV 2023-§20 (Liste zulässiger Aufbereitungsstoffe und Desinfektionsverfahren)
- Bromat 
</t>
  </si>
  <si>
    <t xml:space="preserve">Trinkwasseruntersuchung  gem. TrinkwV 2023-§20 (Liste zulässiger Aufbereitungsstoffe und Desinfektionsverfahren)
- Trihalogenmethane (THM)
</t>
  </si>
  <si>
    <t xml:space="preserve">Probeentnahmen akkreditiert inkl. Vor- und Nachbereitung inkl. Berichterstellung 
Warmwasseruntersuchungen </t>
  </si>
  <si>
    <t xml:space="preserve">Trinkwasseruntersuchung gem.TrinkwV 2023 -  Mikrobiologische Anforderungen 
§ 14b nach DIN EN ISO 19458 "Zweck b"
 - Legionellen spp. </t>
  </si>
  <si>
    <t xml:space="preserve">LeistungsverzeichnisTrinkwasseruntersuchung </t>
  </si>
  <si>
    <t xml:space="preserve">Angebotswert (netto):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</si>
</sst>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(* #,##0.00\ &quot;€&quot;_);_(* \(#,##0.00\ &quot;€&quot;\);_(* &quot;-&quot;??\ &quot;€&quot;_);_(@_)"/>
    <numFmt numFmtId="165" formatCode="_-* #,##0.00\ [$€-407]_-;\-* #,##0.00\ [$€-407]_-;_-* &quot;-&quot;??\ [$€-407]_-;_-@_-"/>
    <numFmt numFmtId="166" formatCode="&quot;#&quot;\."/>
    <numFmt numFmtId="167" formatCode="#&quot;.&quot;"/>
    <numFmt numFmtId="168" formatCode="&quot;Los &quot;#"/>
    <numFmt numFmtId="169" formatCode="&quot;Umsatzsteuer z.Z. &quot;#&quot;%:&quot;"/>
  </numFmts>
  <fonts count="4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SansSerif"/>
      <charset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0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4" fontId="8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3" borderId="6" applyNumberFormat="0" applyAlignment="0" applyProtection="0"/>
    <xf numFmtId="0" fontId="11" fillId="4" borderId="6" applyNumberFormat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109">
    <xf numFmtId="0" fontId="0" fillId="0" borderId="0" xfId="0"/>
    <xf numFmtId="165" fontId="17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9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justify" vertical="center"/>
    </xf>
    <xf numFmtId="0" fontId="14" fillId="0" borderId="0" xfId="0" applyFont="1" applyAlignment="1" applyProtection="1">
      <alignment horizontal="justify" vertical="center"/>
    </xf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1" fontId="3" fillId="0" borderId="0" xfId="0" applyNumberFormat="1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left" vertical="center" wrapText="1"/>
    </xf>
    <xf numFmtId="3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4" fontId="3" fillId="0" borderId="0" xfId="0" applyNumberFormat="1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left" vertical="center"/>
    </xf>
    <xf numFmtId="0" fontId="20" fillId="0" borderId="4" xfId="0" applyFont="1" applyBorder="1" applyAlignment="1" applyProtection="1">
      <alignment horizontal="left" vertical="center"/>
    </xf>
    <xf numFmtId="0" fontId="38" fillId="0" borderId="4" xfId="0" applyFont="1" applyBorder="1" applyAlignment="1" applyProtection="1">
      <alignment horizontal="left" vertical="center"/>
    </xf>
    <xf numFmtId="0" fontId="23" fillId="0" borderId="4" xfId="0" applyFont="1" applyBorder="1" applyAlignment="1" applyProtection="1">
      <alignment horizontal="left" vertical="center"/>
    </xf>
    <xf numFmtId="0" fontId="34" fillId="0" borderId="4" xfId="0" applyFont="1" applyBorder="1" applyAlignment="1" applyProtection="1">
      <alignment horizontal="left" vertical="center"/>
    </xf>
    <xf numFmtId="0" fontId="20" fillId="0" borderId="4" xfId="0" applyFont="1" applyBorder="1" applyAlignment="1" applyProtection="1">
      <alignment horizontal="center" vertical="center"/>
    </xf>
    <xf numFmtId="0" fontId="34" fillId="0" borderId="4" xfId="0" applyFont="1" applyBorder="1" applyAlignment="1" applyProtection="1">
      <alignment horizontal="right" vertical="center"/>
    </xf>
    <xf numFmtId="0" fontId="23" fillId="0" borderId="5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49" fontId="16" fillId="8" borderId="12" xfId="0" quotePrefix="1" applyNumberFormat="1" applyFont="1" applyFill="1" applyBorder="1" applyAlignment="1" applyProtection="1">
      <alignment horizontal="center" vertical="center" wrapText="1"/>
    </xf>
    <xf numFmtId="49" fontId="16" fillId="8" borderId="13" xfId="0" applyNumberFormat="1" applyFont="1" applyFill="1" applyBorder="1" applyAlignment="1" applyProtection="1">
      <alignment horizontal="center" vertical="center"/>
    </xf>
    <xf numFmtId="49" fontId="16" fillId="8" borderId="15" xfId="0" applyNumberFormat="1" applyFont="1" applyFill="1" applyBorder="1" applyAlignment="1" applyProtection="1">
      <alignment horizontal="center" vertical="center"/>
    </xf>
    <xf numFmtId="167" fontId="23" fillId="7" borderId="12" xfId="0" quotePrefix="1" applyNumberFormat="1" applyFont="1" applyFill="1" applyBorder="1" applyAlignment="1" applyProtection="1">
      <alignment horizontal="center" vertical="center" wrapText="1"/>
    </xf>
    <xf numFmtId="1" fontId="23" fillId="7" borderId="13" xfId="0" quotePrefix="1" applyNumberFormat="1" applyFont="1" applyFill="1" applyBorder="1" applyAlignment="1" applyProtection="1">
      <alignment horizontal="left" vertical="center" wrapText="1"/>
    </xf>
    <xf numFmtId="168" fontId="23" fillId="7" borderId="13" xfId="0" applyNumberFormat="1" applyFont="1" applyFill="1" applyBorder="1" applyAlignment="1" applyProtection="1">
      <alignment horizontal="left" vertical="center"/>
    </xf>
    <xf numFmtId="0" fontId="23" fillId="7" borderId="13" xfId="0" applyFont="1" applyFill="1" applyBorder="1" applyAlignment="1" applyProtection="1">
      <alignment horizontal="left" vertical="center"/>
    </xf>
    <xf numFmtId="0" fontId="35" fillId="7" borderId="13" xfId="0" applyFont="1" applyFill="1" applyBorder="1" applyAlignment="1" applyProtection="1">
      <alignment horizontal="left" vertical="center"/>
    </xf>
    <xf numFmtId="0" fontId="23" fillId="7" borderId="13" xfId="0" applyFont="1" applyFill="1" applyBorder="1" applyAlignment="1" applyProtection="1">
      <alignment horizontal="left" vertical="center" wrapText="1"/>
    </xf>
    <xf numFmtId="0" fontId="23" fillId="7" borderId="13" xfId="0" applyFont="1" applyFill="1" applyBorder="1" applyAlignment="1" applyProtection="1">
      <alignment horizontal="center" vertical="center" wrapText="1"/>
    </xf>
    <xf numFmtId="0" fontId="23" fillId="7" borderId="13" xfId="0" applyFont="1" applyFill="1" applyBorder="1" applyAlignment="1" applyProtection="1">
      <alignment horizontal="center" vertical="center" wrapText="1"/>
    </xf>
    <xf numFmtId="4" fontId="23" fillId="7" borderId="13" xfId="0" applyNumberFormat="1" applyFont="1" applyFill="1" applyBorder="1" applyAlignment="1" applyProtection="1">
      <alignment horizontal="right" vertical="center"/>
    </xf>
    <xf numFmtId="4" fontId="23" fillId="7" borderId="15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Alignment="1" applyProtection="1">
      <alignment horizontal="left" vertical="center" wrapText="1"/>
    </xf>
    <xf numFmtId="0" fontId="28" fillId="0" borderId="9" xfId="0" quotePrefix="1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center" wrapText="1"/>
    </xf>
    <xf numFmtId="0" fontId="16" fillId="0" borderId="11" xfId="0" applyFont="1" applyBorder="1" applyAlignment="1" applyProtection="1">
      <alignment vertical="center" wrapText="1"/>
    </xf>
    <xf numFmtId="167" fontId="25" fillId="6" borderId="12" xfId="0" quotePrefix="1" applyNumberFormat="1" applyFont="1" applyFill="1" applyBorder="1" applyAlignment="1" applyProtection="1">
      <alignment horizontal="center" vertical="center" wrapText="1"/>
    </xf>
    <xf numFmtId="167" fontId="25" fillId="6" borderId="13" xfId="0" quotePrefix="1" applyNumberFormat="1" applyFont="1" applyFill="1" applyBorder="1" applyAlignment="1" applyProtection="1">
      <alignment horizontal="center" vertical="center" wrapText="1"/>
    </xf>
    <xf numFmtId="167" fontId="25" fillId="6" borderId="13" xfId="0" quotePrefix="1" applyNumberFormat="1" applyFont="1" applyFill="1" applyBorder="1" applyAlignment="1" applyProtection="1">
      <alignment vertical="center" wrapText="1"/>
    </xf>
    <xf numFmtId="0" fontId="25" fillId="6" borderId="12" xfId="0" applyFont="1" applyFill="1" applyBorder="1" applyAlignment="1" applyProtection="1">
      <alignment vertical="center"/>
    </xf>
    <xf numFmtId="0" fontId="25" fillId="6" borderId="13" xfId="0" applyFont="1" applyFill="1" applyBorder="1" applyAlignment="1" applyProtection="1">
      <alignment vertical="center"/>
    </xf>
    <xf numFmtId="0" fontId="25" fillId="6" borderId="13" xfId="0" applyFont="1" applyFill="1" applyBorder="1" applyAlignment="1" applyProtection="1">
      <alignment vertical="center" wrapText="1"/>
    </xf>
    <xf numFmtId="0" fontId="25" fillId="6" borderId="13" xfId="0" applyFont="1" applyFill="1" applyBorder="1" applyAlignment="1" applyProtection="1">
      <alignment horizontal="left" vertical="center" wrapText="1"/>
    </xf>
    <xf numFmtId="0" fontId="18" fillId="6" borderId="13" xfId="0" applyFont="1" applyFill="1" applyBorder="1" applyAlignment="1" applyProtection="1">
      <alignment vertical="center" wrapText="1"/>
    </xf>
    <xf numFmtId="0" fontId="18" fillId="6" borderId="13" xfId="0" applyFont="1" applyFill="1" applyBorder="1" applyAlignment="1" applyProtection="1">
      <alignment horizontal="center" vertical="center" wrapText="1"/>
    </xf>
    <xf numFmtId="4" fontId="18" fillId="6" borderId="13" xfId="0" applyNumberFormat="1" applyFont="1" applyFill="1" applyBorder="1" applyAlignment="1" applyProtection="1">
      <alignment vertical="center" wrapText="1"/>
    </xf>
    <xf numFmtId="4" fontId="18" fillId="6" borderId="15" xfId="0" applyNumberFormat="1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vertical="center" wrapText="1"/>
    </xf>
    <xf numFmtId="1" fontId="26" fillId="0" borderId="12" xfId="0" applyNumberFormat="1" applyFont="1" applyBorder="1" applyAlignment="1" applyProtection="1">
      <alignment horizontal="center" vertical="center"/>
    </xf>
    <xf numFmtId="1" fontId="26" fillId="0" borderId="13" xfId="0" applyNumberFormat="1" applyFont="1" applyBorder="1" applyAlignment="1" applyProtection="1">
      <alignment horizontal="center" vertical="center"/>
    </xf>
    <xf numFmtId="1" fontId="26" fillId="0" borderId="15" xfId="0" applyNumberFormat="1" applyFont="1" applyBorder="1" applyAlignment="1" applyProtection="1">
      <alignment horizontal="center" vertical="center"/>
    </xf>
    <xf numFmtId="3" fontId="26" fillId="0" borderId="14" xfId="0" applyNumberFormat="1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</xf>
    <xf numFmtId="4" fontId="26" fillId="0" borderId="24" xfId="0" applyNumberFormat="1" applyFont="1" applyBorder="1" applyAlignment="1" applyProtection="1">
      <alignment horizontal="center" vertical="center" wrapText="1"/>
    </xf>
    <xf numFmtId="4" fontId="26" fillId="0" borderId="25" xfId="0" applyNumberFormat="1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" vertical="center" wrapText="1"/>
    </xf>
    <xf numFmtId="167" fontId="14" fillId="2" borderId="17" xfId="0" quotePrefix="1" applyNumberFormat="1" applyFont="1" applyFill="1" applyBorder="1" applyAlignment="1" applyProtection="1">
      <alignment horizontal="center" vertical="center" wrapText="1"/>
    </xf>
    <xf numFmtId="167" fontId="14" fillId="2" borderId="19" xfId="0" quotePrefix="1" applyNumberFormat="1" applyFont="1" applyFill="1" applyBorder="1" applyAlignment="1" applyProtection="1">
      <alignment horizontal="center" vertical="center" wrapText="1"/>
    </xf>
    <xf numFmtId="167" fontId="14" fillId="2" borderId="20" xfId="0" quotePrefix="1" applyNumberFormat="1" applyFont="1" applyFill="1" applyBorder="1" applyAlignment="1" applyProtection="1">
      <alignment horizontal="center" vertical="center" wrapText="1"/>
    </xf>
    <xf numFmtId="3" fontId="17" fillId="0" borderId="2" xfId="0" applyNumberFormat="1" applyFont="1" applyBorder="1" applyAlignment="1" applyProtection="1">
      <alignment horizontal="center" vertical="center" wrapText="1"/>
    </xf>
    <xf numFmtId="3" fontId="17" fillId="0" borderId="26" xfId="0" applyNumberFormat="1" applyFont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1" applyNumberFormat="1" applyFont="1" applyFill="1" applyBorder="1" applyAlignment="1" applyProtection="1">
      <alignment horizontal="left" vertical="center" wrapText="1"/>
    </xf>
    <xf numFmtId="4" fontId="17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39" fillId="0" borderId="8" xfId="0" applyNumberFormat="1" applyFont="1" applyBorder="1" applyAlignment="1" applyProtection="1">
      <alignment horizontal="center" vertical="center" wrapText="1"/>
    </xf>
    <xf numFmtId="165" fontId="30" fillId="0" borderId="0" xfId="0" applyNumberFormat="1" applyFont="1" applyAlignment="1" applyProtection="1">
      <alignment horizontal="center" vertical="center" wrapText="1"/>
    </xf>
    <xf numFmtId="167" fontId="14" fillId="2" borderId="18" xfId="0" quotePrefix="1" applyNumberFormat="1" applyFont="1" applyFill="1" applyBorder="1" applyAlignment="1" applyProtection="1">
      <alignment horizontal="center" vertical="center" wrapText="1"/>
    </xf>
    <xf numFmtId="3" fontId="36" fillId="0" borderId="2" xfId="0" applyNumberFormat="1" applyFont="1" applyBorder="1" applyAlignment="1" applyProtection="1">
      <alignment horizontal="center" vertical="center" wrapText="1"/>
    </xf>
    <xf numFmtId="3" fontId="37" fillId="0" borderId="2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165" fontId="6" fillId="8" borderId="7" xfId="2" applyNumberFormat="1" applyFont="1" applyFill="1" applyBorder="1" applyAlignment="1" applyProtection="1">
      <alignment horizontal="center" vertical="center" wrapText="1"/>
    </xf>
    <xf numFmtId="165" fontId="19" fillId="0" borderId="8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/>
    </xf>
    <xf numFmtId="166" fontId="26" fillId="2" borderId="12" xfId="0" quotePrefix="1" applyNumberFormat="1" applyFont="1" applyFill="1" applyBorder="1" applyAlignment="1" applyProtection="1">
      <alignment horizontal="right" vertical="center" wrapText="1"/>
    </xf>
    <xf numFmtId="166" fontId="26" fillId="2" borderId="13" xfId="0" quotePrefix="1" applyNumberFormat="1" applyFont="1" applyFill="1" applyBorder="1" applyAlignment="1" applyProtection="1">
      <alignment horizontal="center" vertical="center" wrapText="1"/>
    </xf>
    <xf numFmtId="166" fontId="26" fillId="2" borderId="13" xfId="0" quotePrefix="1" applyNumberFormat="1" applyFont="1" applyFill="1" applyBorder="1" applyAlignment="1" applyProtection="1">
      <alignment horizontal="left" vertical="center" wrapText="1"/>
    </xf>
    <xf numFmtId="1" fontId="26" fillId="2" borderId="13" xfId="0" quotePrefix="1" applyNumberFormat="1" applyFont="1" applyFill="1" applyBorder="1" applyAlignment="1" applyProtection="1">
      <alignment horizontal="left" vertical="center" wrapText="1"/>
    </xf>
    <xf numFmtId="0" fontId="26" fillId="2" borderId="13" xfId="0" applyFont="1" applyFill="1" applyBorder="1" applyAlignment="1" applyProtection="1">
      <alignment horizontal="center" vertical="center" wrapText="1"/>
    </xf>
    <xf numFmtId="0" fontId="26" fillId="2" borderId="13" xfId="0" applyFont="1" applyFill="1" applyBorder="1" applyAlignment="1" applyProtection="1">
      <alignment horizontal="left" vertical="center" wrapText="1"/>
    </xf>
    <xf numFmtId="0" fontId="26" fillId="2" borderId="13" xfId="0" applyFont="1" applyFill="1" applyBorder="1" applyAlignment="1" applyProtection="1">
      <alignment horizontal="right" vertical="center"/>
    </xf>
    <xf numFmtId="0" fontId="26" fillId="2" borderId="14" xfId="0" applyFont="1" applyFill="1" applyBorder="1" applyAlignment="1" applyProtection="1">
      <alignment horizontal="right" vertical="center"/>
    </xf>
    <xf numFmtId="165" fontId="26" fillId="2" borderId="15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wrapText="1"/>
    </xf>
    <xf numFmtId="169" fontId="26" fillId="2" borderId="13" xfId="0" applyNumberFormat="1" applyFont="1" applyFill="1" applyBorder="1" applyAlignment="1" applyProtection="1">
      <alignment horizontal="right" vertical="center"/>
    </xf>
    <xf numFmtId="169" fontId="26" fillId="2" borderId="14" xfId="0" applyNumberFormat="1" applyFont="1" applyFill="1" applyBorder="1" applyAlignment="1" applyProtection="1">
      <alignment horizontal="right" vertical="center"/>
    </xf>
  </cellXfs>
  <cellStyles count="11">
    <cellStyle name="20 % - Akzent3 2" xfId="5" xr:uid="{4447969F-8515-4DFA-8514-B9C93E0AA467}"/>
    <cellStyle name="Berechnung 2" xfId="7" xr:uid="{B81A6453-F2DE-4513-9380-8543582F5B13}"/>
    <cellStyle name="Eingabe 2" xfId="6" xr:uid="{34E44265-2BE7-4012-827F-FDA5AFDC1176}"/>
    <cellStyle name="MAND_x000a_CHECK.COMMAND_x000e_RENAME.COMMAND_x0008_SHOW.BAR_x000b_DELETE.MENU_x000e_DELETE.COMMAND_x000e_GET.CHA" xfId="8" xr:uid="{EEFE8C28-F006-4441-9B71-D949ED97A20D}"/>
    <cellStyle name="Standard" xfId="0" builtinId="0"/>
    <cellStyle name="Standard 2" xfId="3" xr:uid="{01D64CEF-C2A2-4E09-A311-A5FDBAB35C2E}"/>
    <cellStyle name="Standard 3" xfId="10" xr:uid="{8C2317F4-7654-43DB-9E5D-92236FF754F4}"/>
    <cellStyle name="Standard 4" xfId="2" xr:uid="{D8FE8654-8567-4350-99C3-38829AF87AC0}"/>
    <cellStyle name="Währung" xfId="1" builtinId="4"/>
    <cellStyle name="Währung 2" xfId="4" xr:uid="{6BC858EB-70BB-4C75-9B35-21FBFD2D40C5}"/>
    <cellStyle name="Währung 3" xfId="9" xr:uid="{54110A5D-4A66-4B8C-9CAB-DE7B9AD60970}"/>
  </cellStyles>
  <dxfs count="0"/>
  <tableStyles count="0" defaultTableStyle="TableStyleMedium2" defaultPivotStyle="PivotStyleLight16"/>
  <colors>
    <mruColors>
      <color rgb="FF0000FF"/>
      <color rgb="FFFFFFA7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1071789</xdr:colOff>
      <xdr:row>0</xdr:row>
      <xdr:rowOff>67129</xdr:rowOff>
    </xdr:from>
    <xdr:to>
      <xdr:col>13</xdr:col>
      <xdr:colOff>49285</xdr:colOff>
      <xdr:row>4</xdr:row>
      <xdr:rowOff>16330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BDCA2-D9BF-4D68-B5B8-C0B763643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21239"/>
        <a:stretch/>
      </xdr:blipFill>
      <xdr:spPr>
        <a:xfrm>
          <a:off x="21550539" y="67129"/>
          <a:ext cx="1088871" cy="66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P30"/>
  <sheetViews>
    <sheetView showGridLines="0" tabSelected="1" zoomScale="60" zoomScaleNormal="60" workbookViewId="0">
      <pane ySplit="9" topLeftCell="A10" activePane="bottomLeft" state="frozen"/>
      <selection pane="bottomLeft" activeCell="J15" sqref="J15"/>
    </sheetView>
  </sheetViews>
  <sheetFormatPr baseColWidth="10" defaultColWidth="11.453125" defaultRowHeight="15.5"/>
  <cols>
    <col min="1" max="1" width="7" style="18" customWidth="1"/>
    <col min="2" max="2" width="5.26953125" style="13" customWidth="1"/>
    <col min="3" max="3" width="7.1796875" style="14" customWidth="1"/>
    <col min="4" max="4" width="7" style="15" customWidth="1"/>
    <col min="5" max="5" width="12.453125" style="16" customWidth="1"/>
    <col min="6" max="6" width="30.26953125" style="16" customWidth="1"/>
    <col min="7" max="7" width="16.26953125" style="17" customWidth="1"/>
    <col min="8" max="8" width="62" style="18" customWidth="1"/>
    <col min="9" max="9" width="129.26953125" style="18" customWidth="1"/>
    <col min="10" max="10" width="22.453125" style="17" customWidth="1"/>
    <col min="11" max="11" width="17.453125" style="17" customWidth="1"/>
    <col min="12" max="12" width="31.26953125" style="19" customWidth="1"/>
    <col min="13" max="13" width="31.7265625" style="19" customWidth="1"/>
    <col min="14" max="14" width="11.453125" style="18"/>
    <col min="15" max="15" width="14.26953125" style="20" customWidth="1"/>
    <col min="16" max="16384" width="11.453125" style="18"/>
  </cols>
  <sheetData>
    <row r="1" spans="2:16" s="2" customFormat="1" ht="12.5">
      <c r="C1" s="3"/>
      <c r="E1" s="4"/>
      <c r="F1" s="4"/>
      <c r="G1" s="5"/>
      <c r="K1" s="4"/>
      <c r="L1" s="4"/>
      <c r="M1" s="4"/>
      <c r="O1" s="6"/>
    </row>
    <row r="2" spans="2:16" s="2" customFormat="1" ht="14">
      <c r="B2" s="7" t="s">
        <v>0</v>
      </c>
      <c r="C2" s="3"/>
      <c r="E2" s="4"/>
      <c r="F2" s="4"/>
      <c r="G2" s="5"/>
      <c r="K2" s="4"/>
      <c r="L2" s="4"/>
      <c r="M2" s="4"/>
      <c r="O2" s="6"/>
    </row>
    <row r="3" spans="2:16" s="2" customFormat="1" ht="14">
      <c r="B3" s="8" t="s">
        <v>1</v>
      </c>
      <c r="C3" s="3"/>
      <c r="E3" s="4"/>
      <c r="F3" s="4"/>
      <c r="G3" s="5"/>
      <c r="K3" s="4"/>
      <c r="L3" s="4"/>
      <c r="M3" s="4"/>
      <c r="O3" s="6"/>
      <c r="P3" s="9"/>
    </row>
    <row r="4" spans="2:16" s="2" customFormat="1" ht="14">
      <c r="B4" s="8" t="s">
        <v>2</v>
      </c>
      <c r="C4" s="3"/>
      <c r="E4" s="4"/>
      <c r="F4" s="4"/>
      <c r="G4" s="5"/>
      <c r="K4" s="4"/>
      <c r="L4" s="4"/>
      <c r="M4" s="4"/>
      <c r="O4" s="6"/>
      <c r="P4" s="10"/>
    </row>
    <row r="5" spans="2:16" s="2" customFormat="1" ht="14">
      <c r="B5" s="8"/>
      <c r="C5" s="3"/>
      <c r="E5" s="4"/>
      <c r="F5" s="4"/>
      <c r="G5" s="5"/>
      <c r="K5" s="4"/>
      <c r="L5" s="4"/>
      <c r="M5" s="4"/>
      <c r="O5" s="6"/>
      <c r="P5" s="10"/>
    </row>
    <row r="6" spans="2:16" s="2" customFormat="1" ht="24" customHeight="1">
      <c r="B6" s="11"/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1"/>
      <c r="O6" s="6"/>
      <c r="P6" s="10"/>
    </row>
    <row r="7" spans="2:16" ht="16" thickBot="1"/>
    <row r="8" spans="2:16" s="29" customFormat="1" ht="42" customHeight="1" thickBot="1">
      <c r="B8" s="21" t="s">
        <v>3</v>
      </c>
      <c r="C8" s="22"/>
      <c r="D8" s="23"/>
      <c r="E8" s="22"/>
      <c r="F8" s="24">
        <v>10011480</v>
      </c>
      <c r="G8" s="25"/>
      <c r="H8" s="22"/>
      <c r="I8" s="22"/>
      <c r="J8" s="22"/>
      <c r="K8" s="26"/>
      <c r="L8" s="27"/>
      <c r="M8" s="28" t="s">
        <v>55</v>
      </c>
      <c r="O8" s="30"/>
    </row>
    <row r="9" spans="2:16" s="29" customFormat="1" ht="25.5" thickBot="1">
      <c r="B9" s="31" t="s">
        <v>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O9" s="30"/>
    </row>
    <row r="10" spans="2:16" s="44" customFormat="1" ht="78.75" customHeight="1" thickBot="1">
      <c r="B10" s="34">
        <v>1</v>
      </c>
      <c r="C10" s="35"/>
      <c r="D10" s="35"/>
      <c r="E10" s="36"/>
      <c r="F10" s="37" t="s">
        <v>34</v>
      </c>
      <c r="G10" s="38"/>
      <c r="H10" s="39"/>
      <c r="I10" s="40" t="s">
        <v>44</v>
      </c>
      <c r="J10" s="40"/>
      <c r="K10" s="41"/>
      <c r="L10" s="42" t="s">
        <v>5</v>
      </c>
      <c r="M10" s="43" t="s">
        <v>33</v>
      </c>
      <c r="O10" s="30"/>
    </row>
    <row r="11" spans="2:16" s="44" customFormat="1" ht="18.75" customHeight="1" thickBot="1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  <c r="O11" s="30"/>
    </row>
    <row r="12" spans="2:16" s="59" customFormat="1" ht="35.15" customHeight="1" thickBot="1">
      <c r="B12" s="48">
        <f>B10</f>
        <v>1</v>
      </c>
      <c r="C12" s="49">
        <v>1</v>
      </c>
      <c r="D12" s="50"/>
      <c r="E12" s="51" t="s">
        <v>34</v>
      </c>
      <c r="F12" s="52"/>
      <c r="G12" s="53"/>
      <c r="H12" s="54"/>
      <c r="I12" s="55"/>
      <c r="J12" s="55"/>
      <c r="K12" s="56"/>
      <c r="L12" s="57"/>
      <c r="M12" s="58"/>
      <c r="O12" s="60"/>
    </row>
    <row r="13" spans="2:16" s="72" customFormat="1" ht="72.5" thickBot="1">
      <c r="B13" s="61" t="s">
        <v>6</v>
      </c>
      <c r="C13" s="62"/>
      <c r="D13" s="63"/>
      <c r="E13" s="64" t="s">
        <v>7</v>
      </c>
      <c r="F13" s="64" t="s">
        <v>47</v>
      </c>
      <c r="G13" s="65" t="s">
        <v>8</v>
      </c>
      <c r="H13" s="66" t="s">
        <v>9</v>
      </c>
      <c r="I13" s="67" t="s">
        <v>10</v>
      </c>
      <c r="J13" s="68" t="s">
        <v>11</v>
      </c>
      <c r="K13" s="69" t="s">
        <v>12</v>
      </c>
      <c r="L13" s="70" t="s">
        <v>13</v>
      </c>
      <c r="M13" s="71" t="s">
        <v>14</v>
      </c>
      <c r="O13" s="73" t="s">
        <v>15</v>
      </c>
    </row>
    <row r="14" spans="2:16" ht="90.75" customHeight="1">
      <c r="B14" s="74">
        <f>B12</f>
        <v>1</v>
      </c>
      <c r="C14" s="75">
        <f>C12</f>
        <v>1</v>
      </c>
      <c r="D14" s="76">
        <v>1</v>
      </c>
      <c r="E14" s="77">
        <v>35</v>
      </c>
      <c r="F14" s="78">
        <v>7</v>
      </c>
      <c r="G14" s="79" t="s">
        <v>45</v>
      </c>
      <c r="H14" s="80" t="s">
        <v>53</v>
      </c>
      <c r="I14" s="81" t="s">
        <v>54</v>
      </c>
      <c r="J14" s="82" t="s">
        <v>42</v>
      </c>
      <c r="K14" s="83" t="s">
        <v>16</v>
      </c>
      <c r="L14" s="1"/>
      <c r="M14" s="84">
        <f>IF(K14="Optional","nur EP",E14*F14*L14)</f>
        <v>0</v>
      </c>
      <c r="O14" s="85" t="str">
        <f t="shared" ref="O14" si="0">IF(K14="Optional",L14*E14,"x")</f>
        <v>x</v>
      </c>
    </row>
    <row r="15" spans="2:16" ht="90.75" customHeight="1">
      <c r="B15" s="86" t="s">
        <v>35</v>
      </c>
      <c r="C15" s="75" t="s">
        <v>35</v>
      </c>
      <c r="D15" s="76" t="s">
        <v>36</v>
      </c>
      <c r="E15" s="77">
        <v>4</v>
      </c>
      <c r="F15" s="78">
        <v>7</v>
      </c>
      <c r="G15" s="79" t="s">
        <v>45</v>
      </c>
      <c r="H15" s="80" t="s">
        <v>46</v>
      </c>
      <c r="I15" s="81" t="s">
        <v>52</v>
      </c>
      <c r="J15" s="82" t="s">
        <v>42</v>
      </c>
      <c r="K15" s="83" t="s">
        <v>16</v>
      </c>
      <c r="L15" s="1">
        <v>0</v>
      </c>
      <c r="M15" s="84">
        <f t="shared" ref="M15" si="1">IF(K15="Optional","nur EP",E15*F15*L15)</f>
        <v>0</v>
      </c>
      <c r="O15" s="85"/>
    </row>
    <row r="16" spans="2:16" ht="90.75" customHeight="1">
      <c r="B16" s="86" t="s">
        <v>35</v>
      </c>
      <c r="C16" s="75" t="s">
        <v>35</v>
      </c>
      <c r="D16" s="76" t="s">
        <v>37</v>
      </c>
      <c r="E16" s="77">
        <v>4</v>
      </c>
      <c r="F16" s="78">
        <v>7</v>
      </c>
      <c r="G16" s="79" t="s">
        <v>45</v>
      </c>
      <c r="H16" s="80" t="s">
        <v>46</v>
      </c>
      <c r="I16" s="81" t="s">
        <v>50</v>
      </c>
      <c r="J16" s="82" t="s">
        <v>42</v>
      </c>
      <c r="K16" s="83" t="s">
        <v>16</v>
      </c>
      <c r="L16" s="1">
        <v>0</v>
      </c>
      <c r="M16" s="84">
        <f t="shared" ref="M16" si="2">IF(K16="Optional","nur EP",E16*F16*L16)</f>
        <v>0</v>
      </c>
      <c r="O16" s="85"/>
    </row>
    <row r="17" spans="2:15" ht="90.75" customHeight="1">
      <c r="B17" s="86" t="s">
        <v>35</v>
      </c>
      <c r="C17" s="75" t="s">
        <v>35</v>
      </c>
      <c r="D17" s="76" t="s">
        <v>38</v>
      </c>
      <c r="E17" s="77">
        <v>4</v>
      </c>
      <c r="F17" s="78">
        <v>7</v>
      </c>
      <c r="G17" s="79" t="s">
        <v>45</v>
      </c>
      <c r="H17" s="80" t="s">
        <v>46</v>
      </c>
      <c r="I17" s="81" t="s">
        <v>51</v>
      </c>
      <c r="J17" s="82" t="s">
        <v>42</v>
      </c>
      <c r="K17" s="83" t="s">
        <v>16</v>
      </c>
      <c r="L17" s="1">
        <v>0</v>
      </c>
      <c r="M17" s="84">
        <f t="shared" ref="M17" si="3">IF(K17="Optional","nur EP",E17*F17*L17)</f>
        <v>0</v>
      </c>
      <c r="O17" s="85"/>
    </row>
    <row r="18" spans="2:15" ht="96.75" customHeight="1" thickBot="1">
      <c r="B18" s="86" t="s">
        <v>35</v>
      </c>
      <c r="C18" s="75" t="s">
        <v>35</v>
      </c>
      <c r="D18" s="76" t="s">
        <v>39</v>
      </c>
      <c r="E18" s="87">
        <v>1</v>
      </c>
      <c r="F18" s="78">
        <v>7</v>
      </c>
      <c r="G18" s="79" t="s">
        <v>45</v>
      </c>
      <c r="H18" s="80" t="s">
        <v>48</v>
      </c>
      <c r="I18" s="81" t="s">
        <v>49</v>
      </c>
      <c r="J18" s="82" t="s">
        <v>42</v>
      </c>
      <c r="K18" s="83" t="s">
        <v>16</v>
      </c>
      <c r="L18" s="1">
        <v>0</v>
      </c>
      <c r="M18" s="84">
        <f>IF(K18="Optional","nur EP",E18*F18*L18)</f>
        <v>0</v>
      </c>
      <c r="O18" s="85" t="str">
        <f t="shared" ref="O18" si="4">IF(K18="Optional",L18*E18,"x")</f>
        <v>x</v>
      </c>
    </row>
    <row r="19" spans="2:15" s="59" customFormat="1" ht="35.15" hidden="1" customHeight="1" thickBot="1">
      <c r="B19" s="48" t="s">
        <v>35</v>
      </c>
      <c r="C19" s="49" t="s">
        <v>36</v>
      </c>
      <c r="D19" s="50"/>
      <c r="E19" s="51" t="s">
        <v>17</v>
      </c>
      <c r="F19" s="52"/>
      <c r="G19" s="53"/>
      <c r="H19" s="54"/>
      <c r="I19" s="55"/>
      <c r="J19" s="55"/>
      <c r="K19" s="56"/>
      <c r="L19" s="57"/>
      <c r="M19" s="58"/>
      <c r="O19" s="60"/>
    </row>
    <row r="20" spans="2:15" s="72" customFormat="1" ht="54.5" hidden="1" thickBot="1">
      <c r="B20" s="61" t="s">
        <v>6</v>
      </c>
      <c r="C20" s="62"/>
      <c r="D20" s="63"/>
      <c r="E20" s="64" t="s">
        <v>7</v>
      </c>
      <c r="F20" s="64" t="s">
        <v>43</v>
      </c>
      <c r="G20" s="65" t="s">
        <v>8</v>
      </c>
      <c r="H20" s="66" t="s">
        <v>9</v>
      </c>
      <c r="I20" s="67" t="s">
        <v>10</v>
      </c>
      <c r="J20" s="68" t="s">
        <v>11</v>
      </c>
      <c r="K20" s="69" t="s">
        <v>12</v>
      </c>
      <c r="L20" s="70" t="s">
        <v>13</v>
      </c>
      <c r="M20" s="71" t="s">
        <v>14</v>
      </c>
      <c r="O20" s="73" t="s">
        <v>15</v>
      </c>
    </row>
    <row r="21" spans="2:15" ht="31" hidden="1">
      <c r="B21" s="86" t="str">
        <f>B19</f>
        <v>1.</v>
      </c>
      <c r="C21" s="75" t="str">
        <f>C19</f>
        <v>2.</v>
      </c>
      <c r="D21" s="76">
        <f>D19+1</f>
        <v>1</v>
      </c>
      <c r="E21" s="88">
        <v>0</v>
      </c>
      <c r="F21" s="89" t="s">
        <v>18</v>
      </c>
      <c r="G21" s="90" t="s">
        <v>19</v>
      </c>
      <c r="H21" s="91" t="s">
        <v>20</v>
      </c>
      <c r="I21" s="92" t="s">
        <v>21</v>
      </c>
      <c r="J21" s="90" t="s">
        <v>22</v>
      </c>
      <c r="K21" s="90" t="s">
        <v>23</v>
      </c>
      <c r="L21" s="93">
        <v>0</v>
      </c>
      <c r="M21" s="94" t="str">
        <f>IF(K21="Optional","nur EP",E21*F21*L21)</f>
        <v>nur EP</v>
      </c>
      <c r="O21" s="85">
        <f t="shared" ref="O21:O25" si="5">IF(K21="Optional",L21*E21,"x")</f>
        <v>0</v>
      </c>
    </row>
    <row r="22" spans="2:15" hidden="1">
      <c r="B22" s="86" t="str">
        <f t="shared" ref="B22:C25" si="6">B21</f>
        <v>1.</v>
      </c>
      <c r="C22" s="75" t="str">
        <f t="shared" si="6"/>
        <v>2.</v>
      </c>
      <c r="D22" s="76">
        <f t="shared" ref="D22:D25" si="7">D21+1</f>
        <v>2</v>
      </c>
      <c r="E22" s="88">
        <v>0</v>
      </c>
      <c r="F22" s="89" t="s">
        <v>18</v>
      </c>
      <c r="G22" s="90" t="s">
        <v>19</v>
      </c>
      <c r="H22" s="95" t="s">
        <v>24</v>
      </c>
      <c r="I22" s="92" t="s">
        <v>25</v>
      </c>
      <c r="J22" s="90" t="s">
        <v>22</v>
      </c>
      <c r="K22" s="90" t="s">
        <v>23</v>
      </c>
      <c r="L22" s="93">
        <v>0</v>
      </c>
      <c r="M22" s="94" t="str">
        <f>IF(K22="Optional","nur EP",E22*F22*L22)</f>
        <v>nur EP</v>
      </c>
      <c r="O22" s="85">
        <f t="shared" si="5"/>
        <v>0</v>
      </c>
    </row>
    <row r="23" spans="2:15" hidden="1">
      <c r="B23" s="86" t="str">
        <f t="shared" si="6"/>
        <v>1.</v>
      </c>
      <c r="C23" s="75" t="str">
        <f t="shared" si="6"/>
        <v>2.</v>
      </c>
      <c r="D23" s="76">
        <f t="shared" si="7"/>
        <v>3</v>
      </c>
      <c r="E23" s="88">
        <v>0</v>
      </c>
      <c r="F23" s="89" t="s">
        <v>18</v>
      </c>
      <c r="G23" s="90" t="s">
        <v>19</v>
      </c>
      <c r="H23" s="96" t="s">
        <v>26</v>
      </c>
      <c r="I23" s="92" t="s">
        <v>27</v>
      </c>
      <c r="J23" s="90" t="s">
        <v>22</v>
      </c>
      <c r="K23" s="90" t="s">
        <v>23</v>
      </c>
      <c r="L23" s="93">
        <v>0</v>
      </c>
      <c r="M23" s="94" t="str">
        <f>IF(K23="Optional","nur EP",E23*F23*L23)</f>
        <v>nur EP</v>
      </c>
      <c r="O23" s="85">
        <f t="shared" si="5"/>
        <v>0</v>
      </c>
    </row>
    <row r="24" spans="2:15" ht="31" hidden="1">
      <c r="B24" s="86" t="str">
        <f t="shared" si="6"/>
        <v>1.</v>
      </c>
      <c r="C24" s="75" t="str">
        <f t="shared" si="6"/>
        <v>2.</v>
      </c>
      <c r="D24" s="76">
        <f t="shared" si="7"/>
        <v>4</v>
      </c>
      <c r="E24" s="88">
        <v>0</v>
      </c>
      <c r="F24" s="89" t="s">
        <v>18</v>
      </c>
      <c r="G24" s="90" t="s">
        <v>19</v>
      </c>
      <c r="H24" s="95" t="s">
        <v>28</v>
      </c>
      <c r="I24" s="92" t="s">
        <v>29</v>
      </c>
      <c r="J24" s="90" t="s">
        <v>22</v>
      </c>
      <c r="K24" s="90" t="s">
        <v>23</v>
      </c>
      <c r="L24" s="93">
        <v>0</v>
      </c>
      <c r="M24" s="94" t="str">
        <f>IF(K24="Optional","nur EP",E24*F24*L24)</f>
        <v>nur EP</v>
      </c>
      <c r="O24" s="85">
        <f t="shared" si="5"/>
        <v>0</v>
      </c>
    </row>
    <row r="25" spans="2:15" ht="31.5" hidden="1" thickBot="1">
      <c r="B25" s="86" t="str">
        <f t="shared" si="6"/>
        <v>1.</v>
      </c>
      <c r="C25" s="75" t="str">
        <f t="shared" si="6"/>
        <v>2.</v>
      </c>
      <c r="D25" s="76">
        <f t="shared" si="7"/>
        <v>5</v>
      </c>
      <c r="E25" s="88">
        <v>0</v>
      </c>
      <c r="F25" s="89" t="s">
        <v>18</v>
      </c>
      <c r="G25" s="90" t="s">
        <v>30</v>
      </c>
      <c r="H25" s="95" t="s">
        <v>31</v>
      </c>
      <c r="I25" s="92" t="s">
        <v>32</v>
      </c>
      <c r="J25" s="90" t="s">
        <v>22</v>
      </c>
      <c r="K25" s="90" t="s">
        <v>23</v>
      </c>
      <c r="L25" s="93">
        <v>0</v>
      </c>
      <c r="M25" s="94" t="str">
        <f>IF(K25="Optional","nur EP",E25*F25*L25)</f>
        <v>nur EP</v>
      </c>
      <c r="O25" s="85">
        <f t="shared" si="5"/>
        <v>0</v>
      </c>
    </row>
    <row r="26" spans="2:15" s="106" customFormat="1" ht="28" customHeight="1" thickBot="1">
      <c r="B26" s="97"/>
      <c r="C26" s="98"/>
      <c r="D26" s="99"/>
      <c r="E26" s="100"/>
      <c r="F26" s="100"/>
      <c r="G26" s="101"/>
      <c r="H26" s="102"/>
      <c r="I26" s="103" t="s">
        <v>56</v>
      </c>
      <c r="J26" s="103"/>
      <c r="K26" s="103"/>
      <c r="L26" s="104"/>
      <c r="M26" s="105">
        <f>SUM(M14:M25)</f>
        <v>0</v>
      </c>
      <c r="O26" s="85" t="str">
        <f>IF(K26="Optional",I26*E26,"x")</f>
        <v>x</v>
      </c>
    </row>
    <row r="27" spans="2:15" s="106" customFormat="1" ht="28" hidden="1" customHeight="1" thickBot="1">
      <c r="B27" s="97"/>
      <c r="C27" s="98"/>
      <c r="D27" s="99"/>
      <c r="E27" s="100"/>
      <c r="F27" s="100"/>
      <c r="G27" s="101"/>
      <c r="H27" s="102"/>
      <c r="I27" s="103" t="s">
        <v>40</v>
      </c>
      <c r="J27" s="103"/>
      <c r="K27" s="103"/>
      <c r="L27" s="104"/>
      <c r="M27" s="105">
        <f>SUM(O14:O25)</f>
        <v>0</v>
      </c>
      <c r="O27" s="85"/>
    </row>
    <row r="28" spans="2:15" s="106" customFormat="1" ht="28" hidden="1" customHeight="1" thickBot="1">
      <c r="B28" s="97"/>
      <c r="C28" s="98"/>
      <c r="D28" s="99"/>
      <c r="E28" s="100"/>
      <c r="F28" s="100"/>
      <c r="G28" s="101"/>
      <c r="H28" s="102"/>
      <c r="I28" s="103" t="s">
        <v>56</v>
      </c>
      <c r="J28" s="103"/>
      <c r="K28" s="103"/>
      <c r="L28" s="104"/>
      <c r="M28" s="105">
        <f>M26+M27</f>
        <v>0</v>
      </c>
      <c r="O28" s="85"/>
    </row>
    <row r="29" spans="2:15" s="106" customFormat="1" ht="28" hidden="1" customHeight="1" thickBot="1">
      <c r="B29" s="97"/>
      <c r="C29" s="98"/>
      <c r="D29" s="99"/>
      <c r="E29" s="100"/>
      <c r="F29" s="100"/>
      <c r="G29" s="101"/>
      <c r="H29" s="102"/>
      <c r="I29" s="107">
        <v>19</v>
      </c>
      <c r="J29" s="107"/>
      <c r="K29" s="107"/>
      <c r="L29" s="108"/>
      <c r="M29" s="105">
        <f>M28*(I29/100)</f>
        <v>0</v>
      </c>
      <c r="O29" s="85" t="str">
        <f>IF(K29="Optional",I29*E29,"x")</f>
        <v>x</v>
      </c>
    </row>
    <row r="30" spans="2:15" s="106" customFormat="1" ht="28" hidden="1" customHeight="1" thickBot="1">
      <c r="B30" s="97"/>
      <c r="C30" s="98"/>
      <c r="D30" s="99"/>
      <c r="E30" s="100"/>
      <c r="F30" s="100"/>
      <c r="G30" s="101"/>
      <c r="H30" s="102"/>
      <c r="I30" s="103" t="s">
        <v>41</v>
      </c>
      <c r="J30" s="103"/>
      <c r="K30" s="103"/>
      <c r="L30" s="104"/>
      <c r="M30" s="105">
        <f>M28+M29</f>
        <v>0</v>
      </c>
      <c r="O30" s="85" t="str">
        <f>IF(K30="Optional",I30*E30,"x")</f>
        <v>x</v>
      </c>
    </row>
  </sheetData>
  <sheetProtection algorithmName="SHA-512" hashValue="/EkUk7CHv7JmcOnulSjqBYungGiSlLMI/9eI5crke8MWuDtEPEv+mwaSf5yKAK7pfVQvRgeptBE91pQRE4ZfMw==" saltValue="HchafM40Umv/JJ99GWHHyg==" spinCount="100000" sheet="1" objects="1" scenarios="1"/>
  <mergeCells count="10">
    <mergeCell ref="I27:L27"/>
    <mergeCell ref="I28:L28"/>
    <mergeCell ref="I29:L29"/>
    <mergeCell ref="I30:L30"/>
    <mergeCell ref="B11:M11"/>
    <mergeCell ref="B9:M9"/>
    <mergeCell ref="B13:D13"/>
    <mergeCell ref="I26:L26"/>
    <mergeCell ref="B20:D20"/>
    <mergeCell ref="I10:J10"/>
  </mergeCells>
  <phoneticPr fontId="5" type="noConversion"/>
  <dataValidations count="1">
    <dataValidation type="list" allowBlank="1" showInputMessage="1" showErrorMessage="1" sqref="K21:K25" xr:uid="{C22C3CB6-7983-41E4-80F6-A5BB8DC45410}">
      <formula1>"optional"</formula1>
    </dataValidation>
  </dataValidations>
  <pageMargins left="0.51181102362204722" right="0.51181102362204722" top="0.55118110236220474" bottom="0" header="0.31496062992125984" footer="0.31496062992125984"/>
  <pageSetup paperSize="9" scale="37" fitToHeight="0" orientation="landscape" r:id="rId1"/>
  <headerFooter>
    <oddFooter xml:space="preserve">&amp;LErstellt: E420_BSE&amp;CStand: &amp;D&amp;RSeite &amp;P/&amp;N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3754F18353C9439E1AA7C590F3CC8D" ma:contentTypeVersion="4" ma:contentTypeDescription="Ein neues Dokument erstellen." ma:contentTypeScope="" ma:versionID="cfe3966eed710d709b32ee4f691c0f44">
  <xsd:schema xmlns:xsd="http://www.w3.org/2001/XMLSchema" xmlns:xs="http://www.w3.org/2001/XMLSchema" xmlns:p="http://schemas.microsoft.com/office/2006/metadata/properties" xmlns:ns2="fe08f76e-32da-4b31-9473-7c470df2b990" xmlns:ns3="33c633dd-c772-4cb3-a432-0d35449d04c5" targetNamespace="http://schemas.microsoft.com/office/2006/metadata/properties" ma:root="true" ma:fieldsID="380ca5d486fd2dcbb376474ff833f269" ns2:_="" ns3:_="">
    <xsd:import namespace="fe08f76e-32da-4b31-9473-7c470df2b990"/>
    <xsd:import namespace="33c633dd-c772-4cb3-a432-0d35449d0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8f76e-32da-4b31-9473-7c470df2b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633dd-c772-4cb3-a432-0d35449d04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27A27-E136-4538-BC94-DB08ED3D1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8f76e-32da-4b31-9473-7c470df2b990"/>
    <ds:schemaRef ds:uri="33c633dd-c772-4cb3-a432-0d35449d0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2115C-A49D-4E85-BF04-487ABB53D2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83E18-F2C5-45B5-B5B7-9BB3388C570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75ebf6c-3d4d-4614-a368-d16b56eaad5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Kostenkalkulation </vt:lpstr>
      <vt:lpstr>'Kostenkalkulation '!Druckbereich</vt:lpstr>
      <vt:lpstr>'Kostenkalkulation '!Drucktitel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Seufferlein</dc:creator>
  <cp:keywords/>
  <dc:description/>
  <cp:lastModifiedBy>Khomidi-Matthes, Fatima GIZ</cp:lastModifiedBy>
  <cp:revision/>
  <cp:lastPrinted>2026-03-12T08:53:25Z</cp:lastPrinted>
  <dcterms:created xsi:type="dcterms:W3CDTF">2017-11-09T15:12:55Z</dcterms:created>
  <dcterms:modified xsi:type="dcterms:W3CDTF">2026-04-28T13:22:34Z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0x010100F83754F18353C9439E1AA7C590F3CC8D</vt:lpwstr>
  </property>
</Properties>
</file>